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kaičiuoklė" sheetId="1" r:id="rId1"/>
    <sheet name="Versijų kaita" sheetId="2" r:id="rId2"/>
    <sheet name="Spausdinimui (jei prireikė)" sheetId="3" r:id="rId3"/>
  </sheets>
  <definedNames>
    <definedName name="Antras">'Skaičiuoklė'!$D$23</definedName>
    <definedName name="Antras10">'Skaičiuoklė'!$M$23</definedName>
    <definedName name="Antras11">'Skaičiuoklė'!$N$23</definedName>
    <definedName name="Antras2">'Skaičiuoklė'!$E$23</definedName>
    <definedName name="Antras3">'Skaičiuoklė'!$F$23</definedName>
    <definedName name="Antras4">'Skaičiuoklė'!$G$23</definedName>
    <definedName name="Antras5">'Skaičiuoklė'!$H$23</definedName>
    <definedName name="Antras6">'Skaičiuoklė'!$I$23</definedName>
    <definedName name="Antras7">'Skaičiuoklė'!$J$23</definedName>
    <definedName name="Antras8">'Skaičiuoklė'!$K$23</definedName>
    <definedName name="Antras9">'Skaičiuoklė'!$L$23</definedName>
    <definedName name="Ketvirtas">'Skaičiuoklė'!$D$25</definedName>
    <definedName name="Ketvirtas10">'Skaičiuoklė'!$M$25</definedName>
    <definedName name="Ketvirtas11">'Skaičiuoklė'!$N$25</definedName>
    <definedName name="Ketvirtas2">'Skaičiuoklė'!$E$25</definedName>
    <definedName name="Ketvirtas3">'Skaičiuoklė'!$F$25</definedName>
    <definedName name="Ketvirtas4">'Skaičiuoklė'!$G$25</definedName>
    <definedName name="Ketvirtas5">'Skaičiuoklė'!$H$25</definedName>
    <definedName name="Ketvirtas6">'Skaičiuoklė'!$I$25</definedName>
    <definedName name="Ketvirtas7">'Skaičiuoklė'!$J$25</definedName>
    <definedName name="Ketvirtas8">'Skaičiuoklė'!$K$25</definedName>
    <definedName name="Ketvirtas9">'Skaičiuoklė'!$L$25</definedName>
    <definedName name="Nulinis">'Skaičiuoklė'!$D$21</definedName>
    <definedName name="Nulinis10">'Skaičiuoklė'!$M$21</definedName>
    <definedName name="Nulinis11">'Skaičiuoklė'!$N$21</definedName>
    <definedName name="Nulinis2">'Skaičiuoklė'!$E$21</definedName>
    <definedName name="Nulinis3">'Skaičiuoklė'!$F$21</definedName>
    <definedName name="Nulinis4">'Skaičiuoklė'!$G$21</definedName>
    <definedName name="Nulinis5">'Skaičiuoklė'!$H$21</definedName>
    <definedName name="Nulinis6">'Skaičiuoklė'!$I$21</definedName>
    <definedName name="Nulinis7">'Skaičiuoklė'!$J$21</definedName>
    <definedName name="Nulinis8">'Skaičiuoklė'!$K$21</definedName>
    <definedName name="Nulinis9">'Skaičiuoklė'!$L$21</definedName>
    <definedName name="OLE_LINK5" localSheetId="0">'Skaičiuoklė'!$D$21</definedName>
    <definedName name="Pagal">'Skaičiuoklė'!$A$26</definedName>
    <definedName name="Pirmas">'Skaičiuoklė'!$D$22</definedName>
    <definedName name="Pirmas10">'Skaičiuoklė'!$M$22</definedName>
    <definedName name="Pirmas11">'Skaičiuoklė'!$N$22</definedName>
    <definedName name="Pirmas2">'Skaičiuoklė'!$E$22</definedName>
    <definedName name="Pirmas3">'Skaičiuoklė'!$F$22</definedName>
    <definedName name="Pirmas4">'Skaičiuoklė'!$G$22</definedName>
    <definedName name="Pirmas5">'Skaičiuoklė'!$H$22</definedName>
    <definedName name="Pirmas6">'Skaičiuoklė'!$I$22</definedName>
    <definedName name="Pirmas7">'Skaičiuoklė'!$J$22</definedName>
    <definedName name="Pirmas8">'Skaičiuoklė'!$K$22</definedName>
    <definedName name="Pirmas9">'Skaičiuoklė'!$L$22</definedName>
    <definedName name="_xlnm.Print_Area" localSheetId="0">'Skaičiuoklė'!$A$1:$T$25</definedName>
    <definedName name="_xlnm.Print_Area" localSheetId="2">'Spausdinimui (jei prireikė)'!$A$1:$D$22</definedName>
    <definedName name="Trečias">'Skaičiuoklė'!$D$24</definedName>
    <definedName name="Trečias10">'Skaičiuoklė'!$M$24</definedName>
    <definedName name="Trečias11">'Skaičiuoklė'!$N$24</definedName>
    <definedName name="Trečias2">'Skaičiuoklė'!$E$24</definedName>
    <definedName name="Trečias3">'Skaičiuoklė'!$F$24</definedName>
    <definedName name="Trečias4">'Skaičiuoklė'!$G$24</definedName>
    <definedName name="Trečias5">'Skaičiuoklė'!$H$24</definedName>
    <definedName name="Trečias6">'Skaičiuoklė'!$I$24</definedName>
    <definedName name="Trečias7">'Skaičiuoklė'!$J$24</definedName>
    <definedName name="Trečias8">'Skaičiuoklė'!$K$24</definedName>
    <definedName name="Trečias9">'Skaičiuoklė'!$L$24</definedName>
    <definedName name="Trešias11">'Skaičiuoklė'!$N$24</definedName>
  </definedNames>
  <calcPr fullCalcOnLoad="1"/>
</workbook>
</file>

<file path=xl/sharedStrings.xml><?xml version="1.0" encoding="utf-8"?>
<sst xmlns="http://schemas.openxmlformats.org/spreadsheetml/2006/main" count="128" uniqueCount="102">
  <si>
    <t>-</t>
  </si>
  <si>
    <t>Miestas</t>
  </si>
  <si>
    <t>Šito lapo spausdinti NEREIKIA!</t>
  </si>
  <si>
    <t>pradžia</t>
  </si>
  <si>
    <t>pradinukai.lt</t>
  </si>
  <si>
    <t>Versijų kaita</t>
  </si>
  <si>
    <t>2.0</t>
  </si>
  <si>
    <t>Specialiųjų ugdymosi poreikių įverčiai</t>
  </si>
  <si>
    <t>Pageidavimai ir pasiūlymai, klaidos - mgarnionis@gmail.com</t>
  </si>
  <si>
    <t>Ugdymo turinio apimtys nekeičiamos, nustatytais požymiais gali būti pritaikomi mokinių pažangos ir pasiekimų vertinimo kriterijai</t>
  </si>
  <si>
    <t>1-2 dalykų arba  1-2 ugdymo sričių programų pritaikymas</t>
  </si>
  <si>
    <t>3-5 dalykų arba  3-5 ugdymo sričių programų pritaikymas</t>
  </si>
  <si>
    <t>Dalykų turinys, dalykų srities turinys pritaikomi veikloms, savarankiškumo, socialiniams įgūdžiams ugdyti</t>
  </si>
  <si>
    <t xml:space="preserve">2. Mokinio pasiekimai (3 koef.)   </t>
  </si>
  <si>
    <t xml:space="preserve">3. Ugdymo plano pritaikymas (1 koef.) </t>
  </si>
  <si>
    <t>4. Ugdymosi metodų ir būdų pritaikymas (1 koef.)</t>
  </si>
  <si>
    <t xml:space="preserve">5. Vadovėlių, mokymo priemonių parinkimas, mokomosios medžiagos pritaikymas, rengimas/kūrimas (2 koef.) </t>
  </si>
  <si>
    <t>7. Ugdymui  skirtų techninės pagalbos priemonių reikmė (3 koef.)</t>
  </si>
  <si>
    <t>8. Specialiosios pedagoginės pagalbos reikmė  (3 koef.)</t>
  </si>
  <si>
    <t>9. Specialiosios pagalbos reikmė (3 koef.)</t>
  </si>
  <si>
    <t>10. Psichologinės pagalbos reikmė (3 koef.)</t>
  </si>
  <si>
    <t>11. Socialinės pedagoginės pagalbos reikmė (3 koef.)</t>
  </si>
  <si>
    <t>1. Bendrųjų  programų turinio pritaikymo apimtis (2 koef.)</t>
  </si>
  <si>
    <t>Mokinio pasiekimai  patenkinamo lygio, atitinka dvejų metų laikotarpiu nurodytus mokinių pasiekimų lygių požymius</t>
  </si>
  <si>
    <t>Bendrojo ugdymo plano pritaikymas jį koreguojant iki 20 procentų</t>
  </si>
  <si>
    <t>Naudojami įprastiniai ugdymosi metodai ir būdai, epizodiškai taikomi alternatyvūs ugdymo metodai ir būdai</t>
  </si>
  <si>
    <t>Šalia bendrojo ugdymo dalykų vadovėlių, mokymo priemonių papildomai naudojamos specialiosios mokymo priemonės</t>
  </si>
  <si>
    <t>Parenkama tinkama vieta klasėje (grupėje)</t>
  </si>
  <si>
    <t>Specialioji pedagoginė pagalba teikiama mokiniui 1–2 kartus per savaitę</t>
  </si>
  <si>
    <t>Prireikus teikiama specialioji pagalba</t>
  </si>
  <si>
    <t>Vienkartinė (epizodinė) pagalba</t>
  </si>
  <si>
    <t>Mokinio pasiekimai  žemesni nei patenkinamo lygio, neatitinka dvejų metų laikotarpiu nurodytų mokinių pasiekimų lygių požymių</t>
  </si>
  <si>
    <t xml:space="preserve">Bendrojo ugdymo plano pritaikymas jį koreguojant iki 25 procentų  </t>
  </si>
  <si>
    <t xml:space="preserve">Įprastiniai ugdymosi metodai ir būdai derinami su nuolat taikomais alternatyviais  </t>
  </si>
  <si>
    <t>Naudojami bendrojo ugdymo dalykų vadovėliai, mokymo priemonės, o prireikus mokiniams, turintiems specialiųjų ugdymosi poreikių, pritaikyti vadovėliai ar/ir specialiosios mokymo priemonės</t>
  </si>
  <si>
    <t>Pritaikoma tinkama vieta klasėje (grupėje) ar parenkama ugdymo vieta atskirame kabinete (kai kurių mokomųjų dalykų mokoma specialiojo pedagogo kabinete)</t>
  </si>
  <si>
    <t>Techninės pagalbos priemonės ugdymo procese naudojamos epizodiškai</t>
  </si>
  <si>
    <t>Specialioji pedagoginė pagalba teikiama mokiniui 3 kartus per savaitę</t>
  </si>
  <si>
    <t>Specialioji pagalba mokiniui teikiama 2-3 valandas per dieną</t>
  </si>
  <si>
    <t>Trumpalaikė pagalba (iki 10 susitikimų)</t>
  </si>
  <si>
    <t xml:space="preserve">Trumpalaikė pagalba (iki 10 susitikimų) </t>
  </si>
  <si>
    <t>Mokinio pasiekimai  žymiai žemesni nei dvejų metų laikotarpiu nurodyti mokinių pasiekimų lygių požymiai</t>
  </si>
  <si>
    <t xml:space="preserve">Bendrojo ugdymo plano pritaikymas jį koreguojant iki 30 procentų  </t>
  </si>
  <si>
    <t>Alternatyvūs ugdymosi metodai ir būdai derinami su įprastiniais</t>
  </si>
  <si>
    <t xml:space="preserve">Naudojami mokiniams, turintiems specialiųjų ugdymosi poreikių, pritaikyti, parengti/sukurti vadovėliai, specialiosios mokymo priemonės ir alternatyvi mokomoji medžiaga  </t>
  </si>
  <si>
    <t>1. Mokinys ugdomas mokykloje, skirtoje specialiųjų ugdymosi poreikių mokiniams ar bendrojo ugdymo mokyklos specialiojoje klasėje 2.  Mokymosi aplinkos pritaikymas</t>
  </si>
  <si>
    <t>Ilgalaikis techninės pagalbos priemonių naudojimas</t>
  </si>
  <si>
    <t xml:space="preserve">Specialioji pedagoginė pagalba teikiama mokiniui 4 kartus per savaitę  </t>
  </si>
  <si>
    <t>Specialioji pagalba mokiniui teikiama 4-5 valandas per dieną</t>
  </si>
  <si>
    <t>Ilgalaikė pagalba (11–30 susitikimų)</t>
  </si>
  <si>
    <t>Mokinio pasiekimai neatitinka  siejamų su amžiumi ir ugdymo  metų tarpsniui būdingų mokinių pasiekimų</t>
  </si>
  <si>
    <t>Vietoj nurodytų Bendrųjų programų atskirų ugdymo sričių, dalykų ugdymas  organizuojamas atskiromis veiklomis</t>
  </si>
  <si>
    <t>Alternatyvūs ugdymosi metodai ir būdai</t>
  </si>
  <si>
    <t>Naudojamos individualiai pritaikytos, parengtos/sukurtos mokymo priemonės, specialiosios mokymo priemonės, alternatyvi mokomoji medžiaga</t>
  </si>
  <si>
    <t>Specialiai sukuriama individuali mokymosi aplinka</t>
  </si>
  <si>
    <t xml:space="preserve">Techninės pagalbos priemonės ar/ir jų deriniai naudojami nuolat     </t>
  </si>
  <si>
    <t>Specialioji pedagoginė pagalba teikiama mokiniui  ne mažiau kaip 5 kartus per savaitę</t>
  </si>
  <si>
    <t>Specialioji pagalba mokiniui teikiama 6-8 valandas per dieną</t>
  </si>
  <si>
    <t>Nuolatinė pagalba</t>
  </si>
  <si>
    <t>Paspauskite ant kriterijaus įverčio. Kriterijų pasirinkite iš išsiskleidžiančio meniu.</t>
  </si>
  <si>
    <t>Poreikių įverčiai skaičiuojami automatiškai (balai dauginami iš koeficiento, sudedami).</t>
  </si>
  <si>
    <t xml:space="preserve">6. Ugdymosi vietos parinkimas ar/ir aplinkos pritaikymas (4 koef.)  </t>
  </si>
  <si>
    <t>Formulė</t>
  </si>
  <si>
    <t>Jeigu "-"</t>
  </si>
  <si>
    <t>Koeficientas iš įstatymo</t>
  </si>
  <si>
    <t>Eil. Nr</t>
  </si>
  <si>
    <t>nedidelis specialiųjų ugdymosi poreikių lygis</t>
  </si>
  <si>
    <t>vidutinis specialiųjų ugdymosi poreikių lygis</t>
  </si>
  <si>
    <t>– nuo 23 iki 52 balų</t>
  </si>
  <si>
    <t>didelis specialiųjų ugdymosi poreikių lygis</t>
  </si>
  <si>
    <t>labai didelis specialiųjų ugdymosi poreikių lygis</t>
  </si>
  <si>
    <t xml:space="preserve"> – nuo 83 iki 112 balų</t>
  </si>
  <si>
    <t xml:space="preserve"> – nuo 53 iki 82 balų</t>
  </si>
  <si>
    <t>– nuo 7 iki 22 balų</t>
  </si>
  <si>
    <t xml:space="preserve">Suma (balai): </t>
  </si>
  <si>
    <t>per mažai balų</t>
  </si>
  <si>
    <t>Ši priemonė patalpinta pradinukai.lt svetainėje</t>
  </si>
  <si>
    <t>Jūsų parama</t>
  </si>
  <si>
    <t xml:space="preserve">Tarp žodžių IV ir VILMAG palikite tarpą, rašyti galite didžiosiomis arba mažosiomis raidėmis (pvz., iv vilmag). </t>
  </si>
  <si>
    <t xml:space="preserve">Nusiųskite šią žinutę kuriuo nors iš žemiau nurodytų numerių. </t>
  </si>
  <si>
    <t xml:space="preserve">Tel. nr. Žinutės kaina </t>
  </si>
  <si>
    <t>1679 - 3 Lt</t>
  </si>
  <si>
    <t>1654 - 2 Lt</t>
  </si>
  <si>
    <t xml:space="preserve">1656 - 1 Lt </t>
  </si>
  <si>
    <t xml:space="preserve">Jūs gausite patvirtinimą, kad žinutė sėkmingai pasiekė tikslą. </t>
  </si>
  <si>
    <t xml:space="preserve">Jūsų parama bus panaudota pradinukai.lt išlaikymui. </t>
  </si>
  <si>
    <t xml:space="preserve">SMS žinutėje galite papildomai įrašyti savo pranešimą (pvz., iv vilmag man patiko jusu projektas!). </t>
  </si>
  <si>
    <t xml:space="preserve">Įrašykite savo vardą, pavardę ar slapyvardį*. </t>
  </si>
  <si>
    <t xml:space="preserve">Svetainėje mes padėkosime Jums asmeniškai!  </t>
  </si>
  <si>
    <t xml:space="preserve">Pvz., Jūs siunčiate: iv vilmag vardenis pavardenis. </t>
  </si>
  <si>
    <t xml:space="preserve">Mes svetainėje rašome: Dėkojame už paramą Vardeniui P. </t>
  </si>
  <si>
    <t>* - pavardės ir etikos neatitinkantys žodžiai skelbiami nebus</t>
  </si>
  <si>
    <t>Ačiū!</t>
  </si>
  <si>
    <r>
      <t xml:space="preserve">Norėdami paremti  pradinukai.lt  parašykite SMS žinutę su kodu </t>
    </r>
    <r>
      <rPr>
        <b/>
        <sz val="24"/>
        <color indexed="8"/>
        <rFont val="Calibri"/>
        <family val="2"/>
      </rPr>
      <t>IV VILMAG</t>
    </r>
    <r>
      <rPr>
        <sz val="14"/>
        <color indexed="8"/>
        <rFont val="Calibri"/>
        <family val="2"/>
      </rPr>
      <t>.</t>
    </r>
  </si>
  <si>
    <t>Jei reikia atsispausdinti:</t>
  </si>
  <si>
    <t>Vardas, pavardė</t>
  </si>
  <si>
    <t>Data</t>
  </si>
  <si>
    <t xml:space="preserve">Specialiųjų ugdymosi poreikių lygis </t>
  </si>
  <si>
    <t>2.1</t>
  </si>
  <si>
    <t>spausdinimui reikia vieno lapo, pataisyta data</t>
  </si>
  <si>
    <t>2.2</t>
  </si>
  <si>
    <t>pataisytos spausdinimo kraštinės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</si>
</sst>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/mm/dd;@"/>
    <numFmt numFmtId="173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9"/>
      <name val="Arial"/>
      <family val="2"/>
    </font>
    <font>
      <sz val="9"/>
      <name val="Verdana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sz val="9"/>
      <color indexed="9"/>
      <name val="Times New Roman"/>
      <family val="1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6"/>
      <color indexed="8"/>
      <name val="Calibri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2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9"/>
      <name val="Calibri"/>
      <family val="0"/>
    </font>
    <font>
      <sz val="10"/>
      <color indexed="8"/>
      <name val="Verdana"/>
      <family val="0"/>
    </font>
    <font>
      <b/>
      <i/>
      <u val="single"/>
      <sz val="10"/>
      <color indexed="8"/>
      <name val="Arial"/>
      <family val="0"/>
    </font>
    <font>
      <b/>
      <i/>
      <u val="single"/>
      <sz val="10"/>
      <color indexed="8"/>
      <name val="Verdan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26"/>
      <color theme="1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2" borderId="4" applyNumberFormat="0" applyAlignment="0" applyProtection="0"/>
    <xf numFmtId="0" fontId="59" fillId="0" borderId="0" applyNumberFormat="0" applyFill="0" applyBorder="0" applyAlignment="0" applyProtection="0"/>
    <xf numFmtId="0" fontId="6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72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7" fillId="0" borderId="0" xfId="40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8" fillId="0" borderId="0" xfId="40" applyFont="1" applyBorder="1" applyAlignment="1" applyProtection="1">
      <alignment horizontal="right" vertical="top" wrapText="1"/>
      <protection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vertical="center" wrapText="1"/>
    </xf>
    <xf numFmtId="0" fontId="10" fillId="11" borderId="11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11" borderId="10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11" borderId="11" xfId="0" applyFont="1" applyFill="1" applyBorder="1" applyAlignment="1" applyProtection="1">
      <alignment horizontal="left" vertical="center"/>
      <protection locked="0"/>
    </xf>
    <xf numFmtId="0" fontId="5" fillId="11" borderId="12" xfId="0" applyFont="1" applyFill="1" applyBorder="1" applyAlignment="1" applyProtection="1">
      <alignment horizontal="left" vertical="center"/>
      <protection locked="0"/>
    </xf>
    <xf numFmtId="0" fontId="69" fillId="34" borderId="0" xfId="0" applyFont="1" applyFill="1" applyAlignment="1">
      <alignment horizontal="justify" vertical="center"/>
    </xf>
    <xf numFmtId="0" fontId="0" fillId="34" borderId="0" xfId="0" applyFill="1" applyAlignment="1">
      <alignment/>
    </xf>
    <xf numFmtId="0" fontId="70" fillId="34" borderId="0" xfId="0" applyFont="1" applyFill="1" applyBorder="1" applyAlignment="1">
      <alignment horizontal="justify" vertical="center"/>
    </xf>
    <xf numFmtId="0" fontId="0" fillId="34" borderId="0" xfId="0" applyFill="1" applyAlignment="1">
      <alignment vertical="center"/>
    </xf>
    <xf numFmtId="0" fontId="11" fillId="11" borderId="13" xfId="0" applyFont="1" applyFill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5" fillId="11" borderId="14" xfId="0" applyFont="1" applyFill="1" applyBorder="1" applyAlignment="1" applyProtection="1">
      <alignment horizontal="left" vertical="center"/>
      <protection locked="0"/>
    </xf>
    <xf numFmtId="0" fontId="72" fillId="0" borderId="0" xfId="0" applyFont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0" fontId="73" fillId="0" borderId="0" xfId="0" applyFont="1" applyBorder="1" applyAlignment="1">
      <alignment horizontal="left" vertical="center" wrapText="1"/>
    </xf>
    <xf numFmtId="0" fontId="53" fillId="33" borderId="0" xfId="0" applyFont="1" applyFill="1" applyAlignment="1">
      <alignment/>
    </xf>
    <xf numFmtId="0" fontId="0" fillId="19" borderId="0" xfId="0" applyFill="1" applyAlignment="1">
      <alignment/>
    </xf>
    <xf numFmtId="0" fontId="74" fillId="19" borderId="0" xfId="0" applyFont="1" applyFill="1" applyAlignment="1">
      <alignment vertical="center"/>
    </xf>
    <xf numFmtId="0" fontId="75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75" fillId="19" borderId="0" xfId="0" applyFont="1" applyFill="1" applyAlignment="1">
      <alignment vertical="center"/>
    </xf>
    <xf numFmtId="0" fontId="76" fillId="19" borderId="0" xfId="0" applyFont="1" applyFill="1" applyAlignment="1">
      <alignment vertical="center"/>
    </xf>
    <xf numFmtId="0" fontId="77" fillId="19" borderId="0" xfId="0" applyFont="1" applyFill="1" applyAlignment="1">
      <alignment vertical="center"/>
    </xf>
    <xf numFmtId="0" fontId="78" fillId="19" borderId="0" xfId="0" applyFont="1" applyFill="1" applyAlignment="1">
      <alignment horizontal="center" vertical="center"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0" fontId="13" fillId="11" borderId="15" xfId="0" applyFont="1" applyFill="1" applyBorder="1" applyAlignment="1" applyProtection="1">
      <alignment horizontal="left"/>
      <protection/>
    </xf>
    <xf numFmtId="0" fontId="7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34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0" fontId="0" fillId="0" borderId="0" xfId="0" applyAlignment="1">
      <alignment horizontal="right" vertical="center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5" fillId="35" borderId="13" xfId="0" applyFont="1" applyFill="1" applyBorder="1" applyAlignment="1" applyProtection="1">
      <alignment horizontal="left" vertical="center"/>
      <protection locked="0"/>
    </xf>
    <xf numFmtId="0" fontId="5" fillId="35" borderId="13" xfId="0" applyFont="1" applyFill="1" applyBorder="1" applyAlignment="1" applyProtection="1">
      <alignment horizontal="left" vertical="center"/>
      <protection locked="0"/>
    </xf>
    <xf numFmtId="0" fontId="79" fillId="0" borderId="0" xfId="0" applyFont="1" applyAlignment="1">
      <alignment horizontal="left" vertical="center" wrapText="1" readingOrder="1"/>
    </xf>
    <xf numFmtId="0" fontId="11" fillId="11" borderId="13" xfId="0" applyFont="1" applyFill="1" applyBorder="1" applyAlignment="1">
      <alignment horizontal="right"/>
    </xf>
    <xf numFmtId="0" fontId="12" fillId="11" borderId="12" xfId="0" applyFont="1" applyFill="1" applyBorder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gal" /><Relationship Id="rId2" Type="http://schemas.openxmlformats.org/officeDocument/2006/relationships/hyperlink" Target="#'Versij&#371; kaita'!A1" /><Relationship Id="rId3" Type="http://schemas.openxmlformats.org/officeDocument/2006/relationships/hyperlink" Target="http://www3.lrs.lt/pls/inter3/dokpaieska.showdoc_l?p_id=404013&amp;p_query=&amp;p_tr2=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pradinukai.lt/" TargetMode="External" /><Relationship Id="rId6" Type="http://schemas.openxmlformats.org/officeDocument/2006/relationships/hyperlink" Target="http://www.pradinukai.lt/" TargetMode="External" /><Relationship Id="rId7" Type="http://schemas.openxmlformats.org/officeDocument/2006/relationships/image" Target="../media/image2.png" /><Relationship Id="rId8" Type="http://schemas.openxmlformats.org/officeDocument/2006/relationships/hyperlink" Target="http://pradinukai.lt/testai/" TargetMode="External" /><Relationship Id="rId9" Type="http://schemas.openxmlformats.org/officeDocument/2006/relationships/hyperlink" Target="http://pradinukai.lt/testai/" TargetMode="External" /><Relationship Id="rId10" Type="http://schemas.openxmlformats.org/officeDocument/2006/relationships/hyperlink" Target="#'Spausdinimui (jei prireik&#279;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adinukai.lt/" TargetMode="External" /><Relationship Id="rId3" Type="http://schemas.openxmlformats.org/officeDocument/2006/relationships/hyperlink" Target="http://www.pradinukai.lt/" TargetMode="External" /><Relationship Id="rId4" Type="http://schemas.openxmlformats.org/officeDocument/2006/relationships/hyperlink" Target="http://www.pradinukai.lt/" TargetMode="External" /><Relationship Id="rId5" Type="http://schemas.openxmlformats.org/officeDocument/2006/relationships/hyperlink" Target="http://www.pradinukai.lt/" TargetMode="External" /><Relationship Id="rId6" Type="http://schemas.openxmlformats.org/officeDocument/2006/relationships/image" Target="../media/image3.jpeg" /><Relationship Id="rId7" Type="http://schemas.openxmlformats.org/officeDocument/2006/relationships/hyperlink" Target="http://pradinukai.lt/testai/" TargetMode="External" /><Relationship Id="rId8" Type="http://schemas.openxmlformats.org/officeDocument/2006/relationships/hyperlink" Target="http://pradinukai.lt/testai/" TargetMode="External" /><Relationship Id="rId9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66675</xdr:rowOff>
    </xdr:from>
    <xdr:to>
      <xdr:col>7</xdr:col>
      <xdr:colOff>447675</xdr:colOff>
      <xdr:row>0</xdr:row>
      <xdr:rowOff>1000125</xdr:rowOff>
    </xdr:to>
    <xdr:sp>
      <xdr:nvSpPr>
        <xdr:cNvPr id="1" name="Rounded Rectangle 2"/>
        <xdr:cNvSpPr>
          <a:spLocks/>
        </xdr:cNvSpPr>
      </xdr:nvSpPr>
      <xdr:spPr>
        <a:xfrm>
          <a:off x="3762375" y="66675"/>
          <a:ext cx="6334125" cy="9334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SKAI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ČIUOKLĖ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MOKINIŲ (IŠSKYRUS IKIMOKYKLINIO AMŽIAUS VAIKUS), TURINČIŲ SPECIALIŲJŲ UGDYMOSI POREIKIŲ, PRISKYRIMO SPECIALIŲJŲ UGDYMOSI POREIKIŲ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GRUPEI KRITERIJAI IR ĮVERČIAI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228600</xdr:colOff>
      <xdr:row>0</xdr:row>
      <xdr:rowOff>1104900</xdr:rowOff>
    </xdr:to>
    <xdr:sp>
      <xdr:nvSpPr>
        <xdr:cNvPr id="2" name="Rounded Rectangle 3">
          <a:hlinkClick r:id="rId1"/>
        </xdr:cNvPr>
        <xdr:cNvSpPr>
          <a:spLocks/>
        </xdr:cNvSpPr>
      </xdr:nvSpPr>
      <xdr:spPr>
        <a:xfrm>
          <a:off x="0" y="9525"/>
          <a:ext cx="3838575" cy="1095375"/>
        </a:xfrm>
        <a:prstGeom prst="roundRect">
          <a:avLst/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Mokinių, turinčių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specialiųjų ugdymosi poreikių,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grupių nustatymo ir jų specialiųjų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ugdymosi poreikių skirstymo į lygius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tvarkos aprašo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 priedas</a:t>
          </a:r>
        </a:p>
      </xdr:txBody>
    </xdr:sp>
    <xdr:clientData/>
  </xdr:twoCellAnchor>
  <xdr:twoCellAnchor>
    <xdr:from>
      <xdr:col>0</xdr:col>
      <xdr:colOff>38100</xdr:colOff>
      <xdr:row>20</xdr:row>
      <xdr:rowOff>38100</xdr:rowOff>
    </xdr:from>
    <xdr:to>
      <xdr:col>3</xdr:col>
      <xdr:colOff>2800350</xdr:colOff>
      <xdr:row>23</xdr:row>
      <xdr:rowOff>200025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38100" y="6572250"/>
          <a:ext cx="63722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© 20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Mindaugas Garnionis, mgarnionis@gmail.com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[versijų kaita]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Naujausią versiją galima atsisiųsti iš www.pradinukai.lt
</a:t>
          </a:r>
        </a:p>
      </xdr:txBody>
    </xdr:sp>
    <xdr:clientData/>
  </xdr:twoCellAnchor>
  <xdr:twoCellAnchor>
    <xdr:from>
      <xdr:col>0</xdr:col>
      <xdr:colOff>28575</xdr:colOff>
      <xdr:row>24</xdr:row>
      <xdr:rowOff>66675</xdr:rowOff>
    </xdr:from>
    <xdr:to>
      <xdr:col>3</xdr:col>
      <xdr:colOff>2790825</xdr:colOff>
      <xdr:row>30</xdr:row>
      <xdr:rowOff>76200</xdr:rowOff>
    </xdr:to>
    <xdr:sp>
      <xdr:nvSpPr>
        <xdr:cNvPr id="4" name="TextBox 4">
          <a:hlinkClick r:id="rId3"/>
        </xdr:cNvPr>
        <xdr:cNvSpPr txBox="1">
          <a:spLocks noChangeArrowheads="1"/>
        </xdr:cNvSpPr>
      </xdr:nvSpPr>
      <xdr:spPr>
        <a:xfrm>
          <a:off x="28575" y="7419975"/>
          <a:ext cx="6372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1" i="1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Pagal: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LIETUVOS RESPUBLIKOS ŠVIETIMO IR MOKSLO MINISTRO,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LIETUVOS RESPUBLIKOS SVEIKATOS APSAUGOS MINISTRO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 LIETUVOS RESPUBLIKOS SOCIALINĖS APSAUGOS IR DARBO MINISTRO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S A K Y M A 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DĖL MOKINIŲ, TURINČIŲ SPECIALIŲJŲ UGDYMOSI POREIKIŲ, GRUPIŲ NUSTATYMO IR JŲ SPECIALIŲJŲ UGDYMOSI POREIKIŲ SKIRSTYMO Į LYGIUS TVARKOS APRAŠO PATVIRTINIMO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 m. liepos 13 d. Nr. V-1265/V-685/A1-317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Vilnius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------------------------------------------------------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nuoroda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dokumentą LR Seimo svetainėje  --------------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
</a:t>
          </a:r>
        </a:p>
      </xdr:txBody>
    </xdr:sp>
    <xdr:clientData/>
  </xdr:twoCellAnchor>
  <xdr:twoCellAnchor editAs="oneCell">
    <xdr:from>
      <xdr:col>3</xdr:col>
      <xdr:colOff>4286250</xdr:colOff>
      <xdr:row>22</xdr:row>
      <xdr:rowOff>190500</xdr:rowOff>
    </xdr:from>
    <xdr:to>
      <xdr:col>3</xdr:col>
      <xdr:colOff>4743450</xdr:colOff>
      <xdr:row>25</xdr:row>
      <xdr:rowOff>9525</xdr:rowOff>
    </xdr:to>
    <xdr:pic>
      <xdr:nvPicPr>
        <xdr:cNvPr id="5" name="Picture 6" descr="prad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16</xdr:row>
      <xdr:rowOff>28575</xdr:rowOff>
    </xdr:from>
    <xdr:to>
      <xdr:col>9</xdr:col>
      <xdr:colOff>190500</xdr:colOff>
      <xdr:row>20</xdr:row>
      <xdr:rowOff>57150</xdr:rowOff>
    </xdr:to>
    <xdr:pic>
      <xdr:nvPicPr>
        <xdr:cNvPr id="6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9525" y="5734050"/>
          <a:ext cx="6934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16</xdr:row>
      <xdr:rowOff>152400</xdr:rowOff>
    </xdr:from>
    <xdr:to>
      <xdr:col>3</xdr:col>
      <xdr:colOff>447675</xdr:colOff>
      <xdr:row>19</xdr:row>
      <xdr:rowOff>152400</xdr:rowOff>
    </xdr:to>
    <xdr:sp>
      <xdr:nvSpPr>
        <xdr:cNvPr id="7" name="Pentagon 4">
          <a:hlinkClick r:id="rId10"/>
        </xdr:cNvPr>
        <xdr:cNvSpPr>
          <a:spLocks/>
        </xdr:cNvSpPr>
      </xdr:nvSpPr>
      <xdr:spPr>
        <a:xfrm>
          <a:off x="2733675" y="5857875"/>
          <a:ext cx="1323975" cy="638175"/>
        </a:xfrm>
        <a:prstGeom prst="homePlate">
          <a:avLst>
            <a:gd name="adj" fmla="val 25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SPAUSDINIMUI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2990850</xdr:colOff>
      <xdr:row>7</xdr:row>
      <xdr:rowOff>76200</xdr:rowOff>
    </xdr:from>
    <xdr:to>
      <xdr:col>6</xdr:col>
      <xdr:colOff>2990850</xdr:colOff>
      <xdr:row>8</xdr:row>
      <xdr:rowOff>152400</xdr:rowOff>
    </xdr:to>
    <xdr:pic>
      <xdr:nvPicPr>
        <xdr:cNvPr id="1" name="Picture 2" descr="pr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4097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2295525</xdr:colOff>
      <xdr:row>5</xdr:row>
      <xdr:rowOff>57150</xdr:rowOff>
    </xdr:from>
    <xdr:to>
      <xdr:col>6</xdr:col>
      <xdr:colOff>2867025</xdr:colOff>
      <xdr:row>8</xdr:row>
      <xdr:rowOff>38100</xdr:rowOff>
    </xdr:to>
    <xdr:pic>
      <xdr:nvPicPr>
        <xdr:cNvPr id="2" name="Picture 3" descr="prad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0096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47625</xdr:rowOff>
    </xdr:from>
    <xdr:to>
      <xdr:col>19</xdr:col>
      <xdr:colOff>66675</xdr:colOff>
      <xdr:row>15</xdr:row>
      <xdr:rowOff>257175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47625"/>
          <a:ext cx="60960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23</xdr:row>
      <xdr:rowOff>95250</xdr:rowOff>
    </xdr:from>
    <xdr:to>
      <xdr:col>8</xdr:col>
      <xdr:colOff>247650</xdr:colOff>
      <xdr:row>26</xdr:row>
      <xdr:rowOff>161925</xdr:rowOff>
    </xdr:to>
    <xdr:pic>
      <xdr:nvPicPr>
        <xdr:cNvPr id="4" name="Paveikslėlis 1" descr="pradinuka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81325" y="5429250"/>
          <a:ext cx="3105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dinukai.l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dinukai.lt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C8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7.7109375" style="0" customWidth="1"/>
    <col min="2" max="2" width="0.42578125" style="0" customWidth="1"/>
    <col min="3" max="3" width="6.00390625" style="1" customWidth="1"/>
    <col min="4" max="4" width="73.57421875" style="0" customWidth="1"/>
    <col min="5" max="5" width="3.28125" style="0" customWidth="1"/>
    <col min="6" max="9" width="6.8515625" style="0" customWidth="1"/>
    <col min="10" max="10" width="6.28125" style="0" customWidth="1"/>
    <col min="11" max="13" width="6.8515625" style="0" customWidth="1"/>
  </cols>
  <sheetData>
    <row r="1" ht="89.25" customHeight="1"/>
    <row r="2" spans="1:28" ht="15" customHeight="1">
      <c r="A2" s="78" t="s">
        <v>59</v>
      </c>
      <c r="B2" s="78"/>
      <c r="C2" s="78"/>
      <c r="D2" s="7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>
      <c r="A3" s="78" t="s">
        <v>60</v>
      </c>
      <c r="B3" s="78"/>
      <c r="C3" s="78"/>
      <c r="D3" s="7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">
      <c r="A4" s="16"/>
      <c r="B4" s="18"/>
      <c r="C4" s="17"/>
      <c r="D4" s="3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9" ht="26.25" customHeight="1">
      <c r="A5" s="28" t="s">
        <v>22</v>
      </c>
      <c r="B5" s="22"/>
      <c r="C5" s="33">
        <f>D17*D19</f>
        <v>0</v>
      </c>
      <c r="D5" s="76" t="s">
        <v>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26.25" customHeight="1">
      <c r="A6" s="29" t="s">
        <v>13</v>
      </c>
      <c r="B6" s="26"/>
      <c r="C6" s="33">
        <f>E17*E19</f>
        <v>0</v>
      </c>
      <c r="D6" s="77" t="s">
        <v>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customHeight="1">
      <c r="A7" s="28" t="s">
        <v>14</v>
      </c>
      <c r="B7" s="23"/>
      <c r="C7" s="33">
        <f>F17*F19</f>
        <v>0</v>
      </c>
      <c r="D7" s="77" t="s">
        <v>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6.25" customHeight="1">
      <c r="A8" s="29" t="s">
        <v>15</v>
      </c>
      <c r="B8" s="26"/>
      <c r="C8" s="33">
        <f>G17*G19</f>
        <v>0</v>
      </c>
      <c r="D8" s="77" t="s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6.25" customHeight="1">
      <c r="A9" s="30" t="s">
        <v>16</v>
      </c>
      <c r="B9" s="24"/>
      <c r="C9" s="33">
        <f>H17*H19</f>
        <v>0</v>
      </c>
      <c r="D9" s="77" t="s">
        <v>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6.25" customHeight="1">
      <c r="A10" s="29" t="s">
        <v>61</v>
      </c>
      <c r="B10" s="26"/>
      <c r="C10" s="33">
        <f>I17*I19</f>
        <v>0</v>
      </c>
      <c r="D10" s="77" t="s">
        <v>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6.25" customHeight="1">
      <c r="A11" s="30" t="s">
        <v>17</v>
      </c>
      <c r="B11" s="24"/>
      <c r="C11" s="33">
        <f>J17*J19</f>
        <v>0</v>
      </c>
      <c r="D11" s="77" t="s"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6.25" customHeight="1">
      <c r="A12" s="29" t="s">
        <v>18</v>
      </c>
      <c r="B12" s="26"/>
      <c r="C12" s="33">
        <f>K17*K19</f>
        <v>0</v>
      </c>
      <c r="D12" s="77" t="s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6.25" customHeight="1">
      <c r="A13" s="28" t="s">
        <v>19</v>
      </c>
      <c r="B13" s="23"/>
      <c r="C13" s="33">
        <f>L17*L19</f>
        <v>0</v>
      </c>
      <c r="D13" s="77" t="s">
        <v>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6.25" customHeight="1">
      <c r="A14" s="31" t="s">
        <v>20</v>
      </c>
      <c r="B14" s="27"/>
      <c r="C14" s="33">
        <f>M17*M19</f>
        <v>0</v>
      </c>
      <c r="D14" s="77" t="s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6.25" customHeight="1">
      <c r="A15" s="32" t="s">
        <v>21</v>
      </c>
      <c r="B15" s="25"/>
      <c r="C15" s="33">
        <f>N17*N19</f>
        <v>0</v>
      </c>
      <c r="D15" s="77" t="s">
        <v>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6.25" customHeight="1">
      <c r="A16" s="79" t="s">
        <v>74</v>
      </c>
      <c r="B16" s="80"/>
      <c r="C16" s="43">
        <f>SUM(C5:C15)</f>
        <v>0</v>
      </c>
      <c r="D16" s="64" t="str">
        <f>IF(C16&gt;82,'Versijų kaita'!G16,IF(C16&gt;52,'Versijų kaita'!G15,IF(C16&gt;22,'Versijų kaita'!G14,IF(C16&gt;6,'Versijų kaita'!G13,'Versijų kaita'!G12))))</f>
        <v>per mažai balų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37"/>
      <c r="P16" s="37"/>
      <c r="Q16" s="3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17" s="8" customFormat="1" ht="20.25" customHeight="1">
      <c r="A17" s="63" t="s">
        <v>94</v>
      </c>
      <c r="C17" s="8" t="s">
        <v>62</v>
      </c>
      <c r="D17" s="44">
        <f>IF(D5=Nulinis,0,IF(D5=Pirmas,1,IF(D5=Antras,2,IF(D5=Trečias,3,IF(D5=Ketvirtas,4)))))</f>
        <v>0</v>
      </c>
      <c r="E17" s="44">
        <f>IF(D6=Nulinis2,0,IF(D6=Pirmas2,1,IF(D6=Antras2,2,IF(D6=Trečias2,3,IF(D6=Ketvirtas2,4)))))</f>
        <v>0</v>
      </c>
      <c r="F17" s="44">
        <f>IF(D7=Nulinis3,0,IF(D7=Pirmas3,1,IF(D7=Antras3,2,IF(D7=Trečias3,3,IF(D7=Ketvirtas3,4)))))</f>
        <v>0</v>
      </c>
      <c r="G17" s="44">
        <f>IF(D8=Nulinis4,0,IF(D8=Pirmas4,1,IF(D8=Antras4,2,IF(D8=Trečias4,3,IF(D8=Ketvirtas4,4)))))</f>
        <v>0</v>
      </c>
      <c r="H17" s="44">
        <f>IF(D9=Nulinis5,0,IF(D9=Pirmas5,1,IF(D9=Antras5,2,IF(D9=Trečias5,3,IF(D9=Ketvirtas5,4)))))</f>
        <v>0</v>
      </c>
      <c r="I17" s="44">
        <f>IF(D10=Nulinis6,0,IF(D10=Pirmas6,1,IF(D10=Antras6,2,IF(D10=Trečias6,3,IF(D10=Ketvirtas6,4)))))</f>
        <v>0</v>
      </c>
      <c r="J17" s="44">
        <f>IF(D11=Nulinis7,0,IF(D11=Pirmas7,1,IF(D11=Antras7,2,IF(D11=Trečias7,3,IF(D11=Ketvirtas7,4)))))</f>
        <v>0</v>
      </c>
      <c r="K17" s="44">
        <f>IF(D12=Nulinis8,0,IF(D12=Pirmas8,1,IF(D12=Antras8,2,IF(D12=Trečias8,3,IF(D12=Ketvirtas8,4)))))</f>
        <v>0</v>
      </c>
      <c r="L17" s="44">
        <f>IF(D13=Nulinis9,0,IF(D13=Pirmas9,1,IF(D13=Antras9,2,IF(D13=Trečias9,3,IF(D13=Ketvirtas9,4)))))</f>
        <v>0</v>
      </c>
      <c r="M17" s="44">
        <f>IF(D14=Nulinis10,0,IF(D14=Pirmas10,1,IF(D14=Antras10,2,IF(D14=Trečias10,3,IF(D14=Ketvirtas10,4)))))</f>
        <v>0</v>
      </c>
      <c r="N17" s="45">
        <f>IF(D15=Nulinis11,0,IF(D15=Pirmas11,1,IF(D15=Antras11,2,IF(D15=Trečias11,3,IF(D15=Ketvirtas11,4)))))</f>
        <v>0</v>
      </c>
      <c r="O17" s="19"/>
      <c r="P17" s="20"/>
      <c r="Q17" s="20"/>
    </row>
    <row r="18" spans="1:17" s="8" customFormat="1" ht="15">
      <c r="A18" s="69" t="s">
        <v>95</v>
      </c>
      <c r="C18" s="9" t="s">
        <v>63</v>
      </c>
      <c r="D18" s="44" t="str">
        <f aca="true" t="shared" si="0" ref="D18:N18">IF(D17&lt;1,"-",D17)</f>
        <v>-</v>
      </c>
      <c r="E18" s="44" t="str">
        <f t="shared" si="0"/>
        <v>-</v>
      </c>
      <c r="F18" s="44" t="str">
        <f t="shared" si="0"/>
        <v>-</v>
      </c>
      <c r="G18" s="44" t="str">
        <f t="shared" si="0"/>
        <v>-</v>
      </c>
      <c r="H18" s="44" t="str">
        <f t="shared" si="0"/>
        <v>-</v>
      </c>
      <c r="I18" s="44" t="str">
        <f t="shared" si="0"/>
        <v>-</v>
      </c>
      <c r="J18" s="44" t="str">
        <f t="shared" si="0"/>
        <v>-</v>
      </c>
      <c r="K18" s="44" t="str">
        <f t="shared" si="0"/>
        <v>-</v>
      </c>
      <c r="L18" s="44" t="str">
        <f t="shared" si="0"/>
        <v>-</v>
      </c>
      <c r="M18" s="44" t="str">
        <f t="shared" si="0"/>
        <v>-</v>
      </c>
      <c r="N18" s="45" t="str">
        <f t="shared" si="0"/>
        <v>-</v>
      </c>
      <c r="O18" s="19"/>
      <c r="P18" s="20"/>
      <c r="Q18" s="20"/>
    </row>
    <row r="19" spans="1:17" s="8" customFormat="1" ht="15">
      <c r="A19" s="74" t="s">
        <v>96</v>
      </c>
      <c r="C19" s="9" t="s">
        <v>64</v>
      </c>
      <c r="D19" s="44">
        <v>2</v>
      </c>
      <c r="E19" s="44">
        <v>3</v>
      </c>
      <c r="F19" s="44">
        <v>1</v>
      </c>
      <c r="G19" s="44">
        <v>1</v>
      </c>
      <c r="H19" s="44">
        <v>2</v>
      </c>
      <c r="I19" s="44">
        <v>4</v>
      </c>
      <c r="J19" s="44">
        <v>3</v>
      </c>
      <c r="K19" s="44">
        <v>3</v>
      </c>
      <c r="L19" s="44">
        <v>3</v>
      </c>
      <c r="M19" s="44">
        <v>3</v>
      </c>
      <c r="N19" s="46">
        <v>3</v>
      </c>
      <c r="O19" s="19"/>
      <c r="P19" s="20"/>
      <c r="Q19" s="20"/>
    </row>
    <row r="20" spans="1:17" s="8" customFormat="1" ht="15">
      <c r="A20" s="70" t="s">
        <v>1</v>
      </c>
      <c r="C20" s="3" t="s">
        <v>65</v>
      </c>
      <c r="D20" s="47">
        <v>1</v>
      </c>
      <c r="E20" s="47">
        <v>2</v>
      </c>
      <c r="F20" s="47">
        <v>3</v>
      </c>
      <c r="G20" s="47">
        <v>4</v>
      </c>
      <c r="H20" s="47">
        <v>5</v>
      </c>
      <c r="I20" s="47">
        <v>6</v>
      </c>
      <c r="J20" s="47">
        <v>7</v>
      </c>
      <c r="K20" s="47">
        <v>8</v>
      </c>
      <c r="L20" s="47">
        <v>9</v>
      </c>
      <c r="M20" s="47">
        <v>10</v>
      </c>
      <c r="N20" s="48">
        <v>11</v>
      </c>
      <c r="O20" s="19"/>
      <c r="P20" s="20"/>
      <c r="Q20" s="20"/>
    </row>
    <row r="21" spans="1:17" s="8" customFormat="1" ht="15">
      <c r="A21" s="2"/>
      <c r="C21" s="3"/>
      <c r="D21" s="50" t="s">
        <v>0</v>
      </c>
      <c r="E21" s="50" t="s">
        <v>0</v>
      </c>
      <c r="F21" s="50" t="s">
        <v>0</v>
      </c>
      <c r="G21" s="50" t="s">
        <v>0</v>
      </c>
      <c r="H21" s="50" t="s">
        <v>0</v>
      </c>
      <c r="I21" s="50" t="s">
        <v>0</v>
      </c>
      <c r="J21" s="50" t="s">
        <v>0</v>
      </c>
      <c r="K21" s="50" t="s">
        <v>0</v>
      </c>
      <c r="L21" s="50" t="s">
        <v>0</v>
      </c>
      <c r="M21" s="50" t="s">
        <v>0</v>
      </c>
      <c r="N21" s="51" t="s">
        <v>0</v>
      </c>
      <c r="O21" s="19"/>
      <c r="P21" s="20"/>
      <c r="Q21" s="20"/>
    </row>
    <row r="22" spans="1:17" s="8" customFormat="1" ht="16.5" customHeight="1">
      <c r="A22" s="2"/>
      <c r="C22" s="3"/>
      <c r="D22" s="52" t="s">
        <v>9</v>
      </c>
      <c r="E22" s="52" t="s">
        <v>23</v>
      </c>
      <c r="F22" s="52" t="s">
        <v>24</v>
      </c>
      <c r="G22" s="52" t="s">
        <v>25</v>
      </c>
      <c r="H22" s="52" t="s">
        <v>26</v>
      </c>
      <c r="I22" s="52" t="s">
        <v>27</v>
      </c>
      <c r="J22" s="52" t="s">
        <v>0</v>
      </c>
      <c r="K22" s="52" t="s">
        <v>28</v>
      </c>
      <c r="L22" s="52" t="s">
        <v>29</v>
      </c>
      <c r="M22" s="52" t="s">
        <v>30</v>
      </c>
      <c r="N22" s="52" t="s">
        <v>30</v>
      </c>
      <c r="O22" s="19"/>
      <c r="P22" s="20"/>
      <c r="Q22" s="20"/>
    </row>
    <row r="23" spans="1:17" s="8" customFormat="1" ht="16.5" customHeight="1">
      <c r="A23" s="10" t="s">
        <v>2</v>
      </c>
      <c r="C23" s="3"/>
      <c r="D23" s="52" t="s">
        <v>10</v>
      </c>
      <c r="E23" s="52" t="s">
        <v>31</v>
      </c>
      <c r="F23" s="52" t="s">
        <v>32</v>
      </c>
      <c r="G23" s="52" t="s">
        <v>33</v>
      </c>
      <c r="H23" s="52" t="s">
        <v>34</v>
      </c>
      <c r="I23" s="52" t="s">
        <v>35</v>
      </c>
      <c r="J23" s="52" t="s">
        <v>36</v>
      </c>
      <c r="K23" s="52" t="s">
        <v>37</v>
      </c>
      <c r="L23" s="52" t="s">
        <v>38</v>
      </c>
      <c r="M23" s="52" t="s">
        <v>39</v>
      </c>
      <c r="N23" s="52" t="s">
        <v>40</v>
      </c>
      <c r="O23" s="19"/>
      <c r="P23" s="20"/>
      <c r="Q23" s="20"/>
    </row>
    <row r="24" spans="1:17" s="8" customFormat="1" ht="16.5" customHeight="1">
      <c r="A24" s="2"/>
      <c r="C24" s="3"/>
      <c r="D24" s="52" t="s">
        <v>11</v>
      </c>
      <c r="E24" s="52" t="s">
        <v>41</v>
      </c>
      <c r="F24" s="52" t="s">
        <v>42</v>
      </c>
      <c r="G24" s="52" t="s">
        <v>43</v>
      </c>
      <c r="H24" s="52" t="s">
        <v>44</v>
      </c>
      <c r="I24" s="52" t="s">
        <v>45</v>
      </c>
      <c r="J24" s="52" t="s">
        <v>46</v>
      </c>
      <c r="K24" s="52" t="s">
        <v>47</v>
      </c>
      <c r="L24" s="52" t="s">
        <v>48</v>
      </c>
      <c r="M24" s="52" t="s">
        <v>49</v>
      </c>
      <c r="N24" s="52" t="s">
        <v>49</v>
      </c>
      <c r="O24" s="19"/>
      <c r="P24" s="20"/>
      <c r="Q24" s="20"/>
    </row>
    <row r="25" spans="1:17" s="8" customFormat="1" ht="16.5" customHeight="1">
      <c r="A25" s="2"/>
      <c r="C25" s="3"/>
      <c r="D25" s="52" t="s">
        <v>12</v>
      </c>
      <c r="E25" s="52" t="s">
        <v>50</v>
      </c>
      <c r="F25" s="52" t="s">
        <v>51</v>
      </c>
      <c r="G25" s="52" t="s">
        <v>52</v>
      </c>
      <c r="H25" s="52" t="s">
        <v>53</v>
      </c>
      <c r="I25" s="52" t="s">
        <v>54</v>
      </c>
      <c r="J25" s="52" t="s">
        <v>55</v>
      </c>
      <c r="K25" s="52" t="s">
        <v>56</v>
      </c>
      <c r="L25" s="52" t="s">
        <v>57</v>
      </c>
      <c r="M25" s="52" t="s">
        <v>58</v>
      </c>
      <c r="N25" s="52" t="s">
        <v>58</v>
      </c>
      <c r="O25" s="20"/>
      <c r="P25" s="20"/>
      <c r="Q25" s="20"/>
    </row>
    <row r="26" spans="3:17" s="8" customFormat="1" ht="67.5" customHeight="1">
      <c r="C26" s="3"/>
      <c r="D26" s="21" t="s">
        <v>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0"/>
      <c r="Q26" s="20"/>
    </row>
    <row r="27" spans="3:17" s="8" customFormat="1" ht="15">
      <c r="C27" s="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="8" customFormat="1" ht="15">
      <c r="C28" s="9"/>
    </row>
    <row r="29" s="8" customFormat="1" ht="15">
      <c r="C29" s="9"/>
    </row>
    <row r="30" s="8" customFormat="1" ht="15">
      <c r="C30" s="9"/>
    </row>
    <row r="31" s="8" customFormat="1" ht="15">
      <c r="C31" s="9"/>
    </row>
    <row r="32" s="8" customFormat="1" ht="15">
      <c r="C32" s="9"/>
    </row>
    <row r="33" s="8" customFormat="1" ht="15">
      <c r="C33" s="9"/>
    </row>
    <row r="34" s="8" customFormat="1" ht="15">
      <c r="C34" s="9"/>
    </row>
    <row r="35" s="8" customFormat="1" ht="15">
      <c r="C35" s="9"/>
    </row>
    <row r="36" s="8" customFormat="1" ht="15">
      <c r="C36" s="9"/>
    </row>
    <row r="37" s="8" customFormat="1" ht="15">
      <c r="C37" s="9"/>
    </row>
    <row r="38" s="6" customFormat="1" ht="15">
      <c r="C38" s="7"/>
    </row>
    <row r="39" s="6" customFormat="1" ht="15">
      <c r="C39" s="7"/>
    </row>
    <row r="40" s="6" customFormat="1" ht="15">
      <c r="C40" s="7"/>
    </row>
    <row r="41" s="6" customFormat="1" ht="15">
      <c r="C41" s="7"/>
    </row>
    <row r="42" s="6" customFormat="1" ht="15">
      <c r="C42" s="7"/>
    </row>
    <row r="43" s="6" customFormat="1" ht="15">
      <c r="C43" s="7"/>
    </row>
    <row r="44" s="6" customFormat="1" ht="15">
      <c r="C44" s="7"/>
    </row>
    <row r="45" s="6" customFormat="1" ht="15">
      <c r="C45" s="7"/>
    </row>
    <row r="46" s="6" customFormat="1" ht="15">
      <c r="C46" s="7"/>
    </row>
    <row r="47" s="6" customFormat="1" ht="15">
      <c r="C47" s="7"/>
    </row>
    <row r="48" s="6" customFormat="1" ht="15">
      <c r="C48" s="7"/>
    </row>
    <row r="49" s="6" customFormat="1" ht="15">
      <c r="C49" s="7"/>
    </row>
    <row r="50" s="6" customFormat="1" ht="15">
      <c r="C50" s="7"/>
    </row>
    <row r="51" s="6" customFormat="1" ht="15">
      <c r="C51" s="7"/>
    </row>
    <row r="52" s="6" customFormat="1" ht="15">
      <c r="C52" s="7"/>
    </row>
    <row r="53" s="6" customFormat="1" ht="15">
      <c r="C53" s="7"/>
    </row>
    <row r="54" s="6" customFormat="1" ht="15">
      <c r="C54" s="7"/>
    </row>
    <row r="55" s="6" customFormat="1" ht="15">
      <c r="C55" s="7"/>
    </row>
    <row r="56" s="6" customFormat="1" ht="15">
      <c r="C56" s="7"/>
    </row>
    <row r="57" s="6" customFormat="1" ht="15">
      <c r="C57" s="7"/>
    </row>
    <row r="58" s="6" customFormat="1" ht="15">
      <c r="C58" s="7"/>
    </row>
    <row r="59" s="6" customFormat="1" ht="15">
      <c r="C59" s="7"/>
    </row>
    <row r="60" s="6" customFormat="1" ht="15">
      <c r="C60" s="7"/>
    </row>
    <row r="61" s="6" customFormat="1" ht="15">
      <c r="C61" s="7"/>
    </row>
    <row r="62" s="6" customFormat="1" ht="15">
      <c r="C62" s="7"/>
    </row>
    <row r="63" s="6" customFormat="1" ht="15">
      <c r="C63" s="7"/>
    </row>
    <row r="64" s="6" customFormat="1" ht="15">
      <c r="C64" s="7"/>
    </row>
    <row r="65" s="6" customFormat="1" ht="15">
      <c r="C65" s="7"/>
    </row>
    <row r="66" s="6" customFormat="1" ht="15">
      <c r="C66" s="7"/>
    </row>
    <row r="67" s="6" customFormat="1" ht="15">
      <c r="C67" s="7"/>
    </row>
    <row r="68" s="6" customFormat="1" ht="15">
      <c r="C68" s="7"/>
    </row>
    <row r="69" s="6" customFormat="1" ht="15">
      <c r="C69" s="7"/>
    </row>
    <row r="70" s="6" customFormat="1" ht="15">
      <c r="C70" s="7"/>
    </row>
    <row r="71" s="6" customFormat="1" ht="15">
      <c r="C71" s="7"/>
    </row>
    <row r="72" s="6" customFormat="1" ht="15">
      <c r="C72" s="7"/>
    </row>
    <row r="73" s="6" customFormat="1" ht="15">
      <c r="C73" s="7"/>
    </row>
    <row r="74" s="6" customFormat="1" ht="15">
      <c r="C74" s="7"/>
    </row>
    <row r="75" s="6" customFormat="1" ht="15">
      <c r="C75" s="7"/>
    </row>
    <row r="76" s="6" customFormat="1" ht="15">
      <c r="C76" s="7"/>
    </row>
    <row r="77" s="6" customFormat="1" ht="15">
      <c r="C77" s="7"/>
    </row>
    <row r="78" s="6" customFormat="1" ht="15">
      <c r="C78" s="7"/>
    </row>
    <row r="79" s="6" customFormat="1" ht="15">
      <c r="C79" s="7"/>
    </row>
    <row r="80" s="6" customFormat="1" ht="15">
      <c r="C80" s="7"/>
    </row>
    <row r="81" s="6" customFormat="1" ht="15">
      <c r="C81" s="7"/>
    </row>
    <row r="82" s="6" customFormat="1" ht="15">
      <c r="C82" s="7"/>
    </row>
  </sheetData>
  <sheetProtection password="C4CE" sheet="1" objects="1" scenarios="1" selectLockedCells="1"/>
  <mergeCells count="3">
    <mergeCell ref="A2:D2"/>
    <mergeCell ref="A3:D3"/>
    <mergeCell ref="A16:B16"/>
  </mergeCells>
  <dataValidations count="11">
    <dataValidation type="list" allowBlank="1" showInputMessage="1" showErrorMessage="1" sqref="D5">
      <formula1>$D$21:$D$25</formula1>
    </dataValidation>
    <dataValidation type="list" allowBlank="1" showInputMessage="1" showErrorMessage="1" sqref="D6">
      <formula1>$E$21:$E$25</formula1>
    </dataValidation>
    <dataValidation type="list" allowBlank="1" showInputMessage="1" showErrorMessage="1" sqref="D7">
      <formula1>$F$21:$F$25</formula1>
    </dataValidation>
    <dataValidation type="list" allowBlank="1" showInputMessage="1" showErrorMessage="1" sqref="D8">
      <formula1>$G$21:$G$25</formula1>
    </dataValidation>
    <dataValidation type="list" allowBlank="1" showInputMessage="1" showErrorMessage="1" sqref="D9">
      <formula1>$H$21:$H$25</formula1>
    </dataValidation>
    <dataValidation type="list" allowBlank="1" showInputMessage="1" showErrorMessage="1" sqref="D10">
      <formula1>$I$21:$I$25</formula1>
    </dataValidation>
    <dataValidation type="list" allowBlank="1" showInputMessage="1" showErrorMessage="1" sqref="D11">
      <formula1>$J$21:$J$25</formula1>
    </dataValidation>
    <dataValidation type="list" allowBlank="1" showInputMessage="1" showErrorMessage="1" sqref="D12">
      <formula1>$K$21:$K$25</formula1>
    </dataValidation>
    <dataValidation type="list" allowBlank="1" showInputMessage="1" showErrorMessage="1" sqref="D13">
      <formula1>$L$21:$L$25</formula1>
    </dataValidation>
    <dataValidation type="list" allowBlank="1" showInputMessage="1" showErrorMessage="1" sqref="D14">
      <formula1>$M$21:$M$25</formula1>
    </dataValidation>
    <dataValidation type="list" allowBlank="1" showInputMessage="1" showErrorMessage="1" sqref="D15">
      <formula1>$N$21:$N$25</formula1>
    </dataValidation>
  </dataValidations>
  <hyperlinks>
    <hyperlink ref="D26" r:id="rId1" tooltip="pradinukai.lt" display="pradinukai.lt"/>
  </hyperlinks>
  <printOptions/>
  <pageMargins left="0.7" right="0.7" top="0.75" bottom="0.75" header="0.3" footer="0.3"/>
  <pageSetup horizontalDpi="300" verticalDpi="300" orientation="portrait" paperSize="9" scale="66" r:id="rId3"/>
  <colBreaks count="2" manualBreakCount="2">
    <brk id="5" max="21" man="1"/>
    <brk id="21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8515625" style="5" customWidth="1"/>
    <col min="2" max="2" width="10.421875" style="5" bestFit="1" customWidth="1"/>
    <col min="3" max="3" width="9.140625" style="5" customWidth="1"/>
    <col min="4" max="4" width="2.140625" style="5" customWidth="1"/>
    <col min="5" max="5" width="4.57421875" style="5" customWidth="1"/>
    <col min="6" max="6" width="2.421875" style="5" customWidth="1"/>
    <col min="7" max="7" width="44.8515625" style="5" customWidth="1"/>
    <col min="8" max="16384" width="9.140625" style="5" customWidth="1"/>
  </cols>
  <sheetData>
    <row r="1" spans="1:2" ht="15">
      <c r="A1" s="5" t="s">
        <v>5</v>
      </c>
      <c r="B1" s="11"/>
    </row>
    <row r="2" spans="1:3" ht="15">
      <c r="A2" s="71" t="s">
        <v>100</v>
      </c>
      <c r="B2" s="72">
        <v>40787</v>
      </c>
      <c r="C2" s="5" t="s">
        <v>101</v>
      </c>
    </row>
    <row r="3" spans="1:5" ht="15">
      <c r="A3" s="71" t="s">
        <v>98</v>
      </c>
      <c r="B3" s="72">
        <v>40861</v>
      </c>
      <c r="C3" s="40" t="s">
        <v>99</v>
      </c>
      <c r="D3" s="40"/>
      <c r="E3" s="40"/>
    </row>
    <row r="4" spans="1:3" s="12" customFormat="1" ht="15">
      <c r="A4" s="12" t="s">
        <v>6</v>
      </c>
      <c r="B4" s="13">
        <v>40776</v>
      </c>
      <c r="C4" s="12" t="s">
        <v>3</v>
      </c>
    </row>
    <row r="5" ht="15"/>
    <row r="6" spans="2:7" ht="15">
      <c r="B6" s="62" t="s">
        <v>8</v>
      </c>
      <c r="C6" s="62"/>
      <c r="D6" s="62"/>
      <c r="E6" s="62"/>
      <c r="F6" s="62"/>
      <c r="G6" s="62"/>
    </row>
    <row r="7" ht="15"/>
    <row r="8" ht="15"/>
    <row r="9" ht="15">
      <c r="G9" s="14" t="s">
        <v>4</v>
      </c>
    </row>
    <row r="10" ht="15"/>
    <row r="11" ht="15"/>
    <row r="12" ht="15">
      <c r="G12" s="53" t="s">
        <v>75</v>
      </c>
    </row>
    <row r="13" spans="1:9" s="40" customFormat="1" ht="27.75" customHeight="1">
      <c r="A13" s="39"/>
      <c r="G13" s="41" t="s">
        <v>66</v>
      </c>
      <c r="H13" s="42" t="s">
        <v>73</v>
      </c>
      <c r="I13" s="42"/>
    </row>
    <row r="14" spans="1:9" s="40" customFormat="1" ht="27.75" customHeight="1">
      <c r="A14" s="39"/>
      <c r="G14" s="41" t="s">
        <v>67</v>
      </c>
      <c r="H14" s="42" t="s">
        <v>68</v>
      </c>
      <c r="I14" s="42"/>
    </row>
    <row r="15" spans="1:9" s="40" customFormat="1" ht="27.75" customHeight="1">
      <c r="A15" s="39"/>
      <c r="G15" s="41" t="s">
        <v>69</v>
      </c>
      <c r="H15" s="42" t="s">
        <v>72</v>
      </c>
      <c r="I15" s="42"/>
    </row>
    <row r="16" spans="1:9" s="40" customFormat="1" ht="27.75" customHeight="1">
      <c r="A16" s="39"/>
      <c r="G16" s="41" t="s">
        <v>70</v>
      </c>
      <c r="H16" s="42" t="s">
        <v>71</v>
      </c>
      <c r="I16" s="42"/>
    </row>
    <row r="18" spans="2:10" ht="15">
      <c r="B18" s="54" t="s">
        <v>76</v>
      </c>
      <c r="C18" s="54"/>
      <c r="D18" s="54"/>
      <c r="E18" s="54"/>
      <c r="F18" s="54"/>
      <c r="G18" s="54"/>
      <c r="H18" s="54"/>
      <c r="I18" s="54"/>
      <c r="J18" s="54"/>
    </row>
    <row r="19" spans="2:10" ht="18.75">
      <c r="B19" s="55" t="s">
        <v>77</v>
      </c>
      <c r="C19" s="54"/>
      <c r="D19" s="54"/>
      <c r="E19" s="54"/>
      <c r="F19" s="54"/>
      <c r="G19" s="54"/>
      <c r="H19" s="54"/>
      <c r="I19" s="54"/>
      <c r="J19" s="54"/>
    </row>
    <row r="20" spans="2:10" ht="31.5">
      <c r="B20" s="56" t="s">
        <v>93</v>
      </c>
      <c r="C20" s="54"/>
      <c r="D20" s="54"/>
      <c r="E20" s="54"/>
      <c r="F20" s="54"/>
      <c r="G20" s="54"/>
      <c r="H20" s="54"/>
      <c r="I20" s="54"/>
      <c r="J20" s="54"/>
    </row>
    <row r="21" spans="2:10" ht="15">
      <c r="B21" s="57" t="s">
        <v>78</v>
      </c>
      <c r="C21" s="54"/>
      <c r="D21" s="54"/>
      <c r="E21" s="54"/>
      <c r="F21" s="54"/>
      <c r="G21" s="54"/>
      <c r="H21" s="54"/>
      <c r="I21" s="54"/>
      <c r="J21" s="54"/>
    </row>
    <row r="22" spans="2:10" ht="15">
      <c r="B22" s="57"/>
      <c r="C22" s="54"/>
      <c r="D22" s="54"/>
      <c r="E22" s="54"/>
      <c r="F22" s="54"/>
      <c r="G22" s="54"/>
      <c r="H22" s="54"/>
      <c r="I22" s="54"/>
      <c r="J22" s="54"/>
    </row>
    <row r="23" spans="2:10" ht="18.75">
      <c r="B23" s="58" t="s">
        <v>79</v>
      </c>
      <c r="C23" s="54"/>
      <c r="D23" s="54"/>
      <c r="E23" s="54"/>
      <c r="F23" s="54"/>
      <c r="G23" s="54"/>
      <c r="H23" s="54"/>
      <c r="I23" s="54"/>
      <c r="J23" s="54"/>
    </row>
    <row r="24" spans="2:10" ht="18.75">
      <c r="B24" s="58" t="s">
        <v>80</v>
      </c>
      <c r="C24" s="54"/>
      <c r="D24" s="54"/>
      <c r="E24" s="54"/>
      <c r="F24" s="54"/>
      <c r="G24" s="54"/>
      <c r="H24" s="54"/>
      <c r="I24" s="54"/>
      <c r="J24" s="54"/>
    </row>
    <row r="25" spans="2:10" ht="18.75">
      <c r="B25" s="58" t="s">
        <v>81</v>
      </c>
      <c r="C25" s="54"/>
      <c r="D25" s="54"/>
      <c r="E25" s="54"/>
      <c r="F25" s="54"/>
      <c r="G25" s="54"/>
      <c r="H25" s="54"/>
      <c r="I25" s="54"/>
      <c r="J25" s="54"/>
    </row>
    <row r="26" spans="2:10" ht="18.75">
      <c r="B26" s="58" t="s">
        <v>82</v>
      </c>
      <c r="C26" s="54"/>
      <c r="D26" s="54"/>
      <c r="E26" s="54"/>
      <c r="F26" s="54"/>
      <c r="G26" s="54"/>
      <c r="H26" s="54"/>
      <c r="I26" s="54"/>
      <c r="J26" s="54"/>
    </row>
    <row r="27" spans="2:10" ht="18.75">
      <c r="B27" s="58" t="s">
        <v>83</v>
      </c>
      <c r="C27" s="54"/>
      <c r="D27" s="54"/>
      <c r="E27" s="54"/>
      <c r="F27" s="54"/>
      <c r="G27" s="54"/>
      <c r="H27" s="54"/>
      <c r="I27" s="54"/>
      <c r="J27" s="54"/>
    </row>
    <row r="28" spans="2:10" ht="18.75">
      <c r="B28" s="58" t="s">
        <v>84</v>
      </c>
      <c r="C28" s="54"/>
      <c r="D28" s="54"/>
      <c r="E28" s="54"/>
      <c r="F28" s="54"/>
      <c r="G28" s="54"/>
      <c r="H28" s="54"/>
      <c r="I28" s="54"/>
      <c r="J28" s="54"/>
    </row>
    <row r="29" spans="2:10" ht="18.75">
      <c r="B29" s="58"/>
      <c r="C29" s="54"/>
      <c r="D29" s="54"/>
      <c r="E29" s="54"/>
      <c r="F29" s="54"/>
      <c r="G29" s="54"/>
      <c r="H29" s="54"/>
      <c r="I29" s="54"/>
      <c r="J29" s="54"/>
    </row>
    <row r="30" spans="2:10" ht="18.75">
      <c r="B30" s="58" t="s">
        <v>85</v>
      </c>
      <c r="C30" s="54"/>
      <c r="D30" s="54"/>
      <c r="E30" s="54"/>
      <c r="F30" s="54"/>
      <c r="G30" s="54"/>
      <c r="H30" s="54"/>
      <c r="I30" s="54"/>
      <c r="J30" s="54"/>
    </row>
    <row r="31" spans="2:10" ht="18.75">
      <c r="B31" s="58"/>
      <c r="C31" s="54"/>
      <c r="D31" s="54"/>
      <c r="E31" s="54"/>
      <c r="F31" s="54"/>
      <c r="G31" s="54"/>
      <c r="H31" s="54"/>
      <c r="I31" s="54"/>
      <c r="J31" s="54"/>
    </row>
    <row r="32" spans="2:10" ht="15.75">
      <c r="B32" s="59" t="s">
        <v>86</v>
      </c>
      <c r="C32" s="54"/>
      <c r="D32" s="54"/>
      <c r="E32" s="54"/>
      <c r="F32" s="54"/>
      <c r="G32" s="54"/>
      <c r="H32" s="54"/>
      <c r="I32" s="54"/>
      <c r="J32" s="54"/>
    </row>
    <row r="33" spans="2:10" ht="18.75">
      <c r="B33" s="58" t="s">
        <v>87</v>
      </c>
      <c r="C33" s="54"/>
      <c r="D33" s="54"/>
      <c r="E33" s="54"/>
      <c r="F33" s="54"/>
      <c r="G33" s="54"/>
      <c r="H33" s="54"/>
      <c r="I33" s="54"/>
      <c r="J33" s="54"/>
    </row>
    <row r="34" spans="2:10" ht="18.75">
      <c r="B34" s="58" t="s">
        <v>88</v>
      </c>
      <c r="C34" s="54"/>
      <c r="D34" s="54"/>
      <c r="E34" s="54"/>
      <c r="F34" s="54"/>
      <c r="G34" s="54"/>
      <c r="H34" s="54"/>
      <c r="I34" s="54"/>
      <c r="J34" s="54"/>
    </row>
    <row r="35" spans="2:10" ht="15.75">
      <c r="B35" s="59" t="s">
        <v>89</v>
      </c>
      <c r="C35" s="54"/>
      <c r="D35" s="54"/>
      <c r="E35" s="54"/>
      <c r="F35" s="54"/>
      <c r="G35" s="54"/>
      <c r="H35" s="54"/>
      <c r="I35" s="54"/>
      <c r="J35" s="54"/>
    </row>
    <row r="36" spans="2:10" ht="15.75">
      <c r="B36" s="59" t="s">
        <v>90</v>
      </c>
      <c r="C36" s="54"/>
      <c r="D36" s="54"/>
      <c r="E36" s="54"/>
      <c r="F36" s="54"/>
      <c r="G36" s="54"/>
      <c r="H36" s="54"/>
      <c r="I36" s="54"/>
      <c r="J36" s="54"/>
    </row>
    <row r="37" spans="2:10" ht="15">
      <c r="B37" s="60" t="s">
        <v>91</v>
      </c>
      <c r="C37" s="54"/>
      <c r="D37" s="54"/>
      <c r="E37" s="54"/>
      <c r="F37" s="54"/>
      <c r="G37" s="54"/>
      <c r="H37" s="54"/>
      <c r="I37" s="54"/>
      <c r="J37" s="54"/>
    </row>
    <row r="38" spans="2:10" ht="33.75">
      <c r="B38" s="61" t="s">
        <v>92</v>
      </c>
      <c r="C38" s="54"/>
      <c r="D38" s="54"/>
      <c r="E38" s="54"/>
      <c r="F38" s="54"/>
      <c r="G38" s="54"/>
      <c r="H38" s="54"/>
      <c r="I38" s="54"/>
      <c r="J38" s="54"/>
    </row>
  </sheetData>
  <sheetProtection password="C4CE" sheet="1" objects="1" scenarios="1" selectLockedCells="1" selectUnlockedCells="1"/>
  <hyperlinks>
    <hyperlink ref="G9" r:id="rId1" tooltip="pradinukai.lt" display="pradinukai.lt"/>
  </hyperlinks>
  <printOptions/>
  <pageMargins left="0.75" right="0.75" top="1" bottom="1" header="0" footer="0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2"/>
  <sheetViews>
    <sheetView view="pageBreakPreview" zoomScale="60" zoomScalePageLayoutView="0" workbookViewId="0" topLeftCell="A6">
      <selection activeCell="B6" sqref="B6"/>
    </sheetView>
  </sheetViews>
  <sheetFormatPr defaultColWidth="9.140625" defaultRowHeight="15"/>
  <cols>
    <col min="2" max="2" width="53.8515625" style="0" customWidth="1"/>
    <col min="3" max="3" width="7.421875" style="0" customWidth="1"/>
  </cols>
  <sheetData>
    <row r="3" ht="18.75">
      <c r="B3" s="65" t="s">
        <v>97</v>
      </c>
    </row>
    <row r="5" ht="15">
      <c r="B5" t="str">
        <f>Skaičiuoklė!A18</f>
        <v>Vardas, pavardė</v>
      </c>
    </row>
    <row r="6" ht="15">
      <c r="B6" s="75" t="str">
        <f>Skaičiuoklė!A19</f>
        <v>Data</v>
      </c>
    </row>
    <row r="7" ht="15">
      <c r="B7" t="str">
        <f>Skaičiuoklė!A20</f>
        <v>Miestas</v>
      </c>
    </row>
    <row r="10" spans="2:6" ht="34.5" customHeight="1">
      <c r="B10" s="67" t="str">
        <f>Skaičiuoklė!A5</f>
        <v>1. Bendrųjų  programų turinio pritaikymo apimtis (2 koef.)</v>
      </c>
      <c r="C10" s="68">
        <f>Skaičiuoklė!C5</f>
        <v>0</v>
      </c>
      <c r="E10" s="66"/>
      <c r="F10" s="66"/>
    </row>
    <row r="11" spans="2:6" ht="34.5" customHeight="1">
      <c r="B11" s="67" t="str">
        <f>Skaičiuoklė!A6</f>
        <v>2. Mokinio pasiekimai (3 koef.)   </v>
      </c>
      <c r="C11" s="68">
        <f>Skaičiuoklė!C6</f>
        <v>0</v>
      </c>
      <c r="E11" s="66"/>
      <c r="F11" s="66"/>
    </row>
    <row r="12" spans="2:6" ht="34.5" customHeight="1">
      <c r="B12" s="67" t="str">
        <f>Skaičiuoklė!A7</f>
        <v>3. Ugdymo plano pritaikymas (1 koef.) </v>
      </c>
      <c r="C12" s="68">
        <f>Skaičiuoklė!C7</f>
        <v>0</v>
      </c>
      <c r="E12" s="66"/>
      <c r="F12" s="66"/>
    </row>
    <row r="13" spans="2:6" ht="34.5" customHeight="1">
      <c r="B13" s="67" t="str">
        <f>Skaičiuoklė!A8</f>
        <v>4. Ugdymosi metodų ir būdų pritaikymas (1 koef.)</v>
      </c>
      <c r="C13" s="68">
        <f>Skaičiuoklė!C8</f>
        <v>0</v>
      </c>
      <c r="E13" s="66"/>
      <c r="F13" s="66"/>
    </row>
    <row r="14" spans="2:6" ht="34.5" customHeight="1">
      <c r="B14" s="67" t="str">
        <f>Skaičiuoklė!A9</f>
        <v>5. Vadovėlių, mokymo priemonių parinkimas, mokomosios medžiagos pritaikymas, rengimas/kūrimas (2 koef.) </v>
      </c>
      <c r="C14" s="68">
        <f>Skaičiuoklė!C9</f>
        <v>0</v>
      </c>
      <c r="E14" s="66"/>
      <c r="F14" s="66"/>
    </row>
    <row r="15" spans="2:6" ht="34.5" customHeight="1">
      <c r="B15" s="67" t="str">
        <f>Skaičiuoklė!A10</f>
        <v>6. Ugdymosi vietos parinkimas ar/ir aplinkos pritaikymas (4 koef.)  </v>
      </c>
      <c r="C15" s="68">
        <f>Skaičiuoklė!C10</f>
        <v>0</v>
      </c>
      <c r="E15" s="66"/>
      <c r="F15" s="66"/>
    </row>
    <row r="16" spans="2:6" ht="34.5" customHeight="1">
      <c r="B16" s="67" t="str">
        <f>Skaičiuoklė!A11</f>
        <v>7. Ugdymui  skirtų techninės pagalbos priemonių reikmė (3 koef.)</v>
      </c>
      <c r="C16" s="68">
        <f>Skaičiuoklė!C11</f>
        <v>0</v>
      </c>
      <c r="E16" s="66"/>
      <c r="F16" s="66"/>
    </row>
    <row r="17" spans="2:6" ht="34.5" customHeight="1">
      <c r="B17" s="67" t="str">
        <f>Skaičiuoklė!A12</f>
        <v>8. Specialiosios pedagoginės pagalbos reikmė  (3 koef.)</v>
      </c>
      <c r="C17" s="68">
        <f>Skaičiuoklė!C12</f>
        <v>0</v>
      </c>
      <c r="E17" s="66"/>
      <c r="F17" s="66"/>
    </row>
    <row r="18" spans="2:6" ht="34.5" customHeight="1">
      <c r="B18" s="67" t="str">
        <f>Skaičiuoklė!A13</f>
        <v>9. Specialiosios pagalbos reikmė (3 koef.)</v>
      </c>
      <c r="C18" s="68">
        <f>Skaičiuoklė!C13</f>
        <v>0</v>
      </c>
      <c r="E18" s="66"/>
      <c r="F18" s="66"/>
    </row>
    <row r="19" spans="2:6" ht="34.5" customHeight="1">
      <c r="B19" s="67" t="str">
        <f>Skaičiuoklė!A14</f>
        <v>10. Psichologinės pagalbos reikmė (3 koef.)</v>
      </c>
      <c r="C19" s="68">
        <f>Skaičiuoklė!C14</f>
        <v>0</v>
      </c>
      <c r="E19" s="66"/>
      <c r="F19" s="66"/>
    </row>
    <row r="20" spans="2:6" ht="34.5" customHeight="1">
      <c r="B20" s="67" t="str">
        <f>Skaičiuoklė!A15</f>
        <v>11. Socialinės pedagoginės pagalbos reikmė (3 koef.)</v>
      </c>
      <c r="C20" s="68">
        <f>Skaičiuoklė!C15</f>
        <v>0</v>
      </c>
      <c r="E20" s="66"/>
      <c r="F20" s="66"/>
    </row>
    <row r="21" ht="15">
      <c r="C21" s="15">
        <f>Skaičiuoklė!C16</f>
        <v>0</v>
      </c>
    </row>
    <row r="22" ht="15">
      <c r="C22" s="73" t="str">
        <f>Skaičiuoklė!D16</f>
        <v>per mažai balų</v>
      </c>
    </row>
  </sheetData>
  <sheetProtection password="C4CE" sheet="1" objects="1" scenarios="1" selectLockedCells="1"/>
  <printOptions/>
  <pageMargins left="0.7086614173228347" right="0.5905511811023623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pradinukai.lt</dc:creator>
  <cp:keywords/>
  <dc:description/>
  <cp:lastModifiedBy>Justyna Lebediene</cp:lastModifiedBy>
  <cp:lastPrinted>2010-09-28T13:12:54Z</cp:lastPrinted>
  <dcterms:created xsi:type="dcterms:W3CDTF">2008-03-01T22:45:30Z</dcterms:created>
  <dcterms:modified xsi:type="dcterms:W3CDTF">2021-11-12T09:09:56Z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